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.utehina\Desktop\"/>
    </mc:Choice>
  </mc:AlternateContent>
  <bookViews>
    <workbookView xWindow="0" yWindow="0" windowWidth="28800" windowHeight="117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F52" i="1"/>
  <c r="D52" i="1"/>
  <c r="I51" i="1"/>
  <c r="F51" i="1"/>
  <c r="B51" i="1"/>
  <c r="I50" i="1"/>
  <c r="F50" i="1"/>
  <c r="B50" i="1"/>
  <c r="I49" i="1"/>
  <c r="F49" i="1"/>
  <c r="I48" i="1"/>
  <c r="F48" i="1"/>
  <c r="K47" i="1"/>
  <c r="I47" i="1" s="1"/>
  <c r="F47" i="1"/>
  <c r="I46" i="1"/>
  <c r="F46" i="1"/>
  <c r="K45" i="1"/>
  <c r="I45" i="1"/>
  <c r="F45" i="1"/>
  <c r="K44" i="1"/>
  <c r="I44" i="1" s="1"/>
  <c r="F44" i="1"/>
  <c r="K43" i="1"/>
  <c r="I43" i="1"/>
  <c r="F43" i="1"/>
  <c r="K42" i="1"/>
  <c r="I42" i="1" s="1"/>
  <c r="F42" i="1"/>
  <c r="K41" i="1"/>
  <c r="I41" i="1"/>
  <c r="F41" i="1"/>
  <c r="K40" i="1"/>
  <c r="I40" i="1" s="1"/>
  <c r="F40" i="1"/>
  <c r="I39" i="1"/>
  <c r="F39" i="1"/>
  <c r="K38" i="1"/>
  <c r="I38" i="1"/>
  <c r="F38" i="1"/>
  <c r="K37" i="1"/>
  <c r="I37" i="1" s="1"/>
  <c r="F37" i="1"/>
  <c r="I36" i="1"/>
  <c r="F36" i="1"/>
  <c r="K35" i="1"/>
  <c r="I35" i="1"/>
  <c r="F35" i="1"/>
  <c r="K34" i="1"/>
  <c r="I34" i="1" s="1"/>
  <c r="F34" i="1"/>
  <c r="K33" i="1"/>
  <c r="I33" i="1"/>
  <c r="F33" i="1"/>
  <c r="J32" i="1"/>
  <c r="I32" i="1" s="1"/>
  <c r="H32" i="1"/>
  <c r="G32" i="1"/>
  <c r="F32" i="1"/>
  <c r="J31" i="1"/>
  <c r="I31" i="1"/>
  <c r="H31" i="1"/>
  <c r="G31" i="1"/>
  <c r="F31" i="1" s="1"/>
  <c r="J30" i="1"/>
  <c r="I30" i="1" s="1"/>
  <c r="H30" i="1"/>
  <c r="F30" i="1" s="1"/>
  <c r="G30" i="1"/>
  <c r="K29" i="1"/>
  <c r="J29" i="1"/>
  <c r="I29" i="1" s="1"/>
  <c r="H29" i="1"/>
  <c r="G29" i="1"/>
  <c r="F29" i="1"/>
  <c r="I28" i="1"/>
  <c r="F28" i="1"/>
  <c r="E28" i="1"/>
  <c r="K27" i="1"/>
  <c r="I27" i="1" s="1"/>
  <c r="F27" i="1"/>
  <c r="K26" i="1"/>
  <c r="I26" i="1"/>
  <c r="F26" i="1"/>
  <c r="I25" i="1"/>
  <c r="F25" i="1"/>
  <c r="J24" i="1"/>
  <c r="I24" i="1" s="1"/>
  <c r="H24" i="1"/>
  <c r="G24" i="1"/>
  <c r="F24" i="1"/>
  <c r="D24" i="1"/>
  <c r="I23" i="1"/>
  <c r="F23" i="1"/>
  <c r="I22" i="1"/>
  <c r="F22" i="1"/>
  <c r="I21" i="1"/>
  <c r="F21" i="1"/>
  <c r="K20" i="1"/>
  <c r="I20" i="1" s="1"/>
  <c r="F20" i="1"/>
  <c r="I19" i="1"/>
  <c r="F19" i="1"/>
  <c r="I18" i="1"/>
  <c r="F18" i="1"/>
  <c r="K17" i="1"/>
  <c r="I17" i="1"/>
  <c r="F17" i="1"/>
  <c r="K16" i="1"/>
  <c r="I16" i="1" s="1"/>
  <c r="I8" i="1" s="1"/>
  <c r="F16" i="1"/>
  <c r="I15" i="1"/>
  <c r="F15" i="1"/>
  <c r="K14" i="1"/>
  <c r="I14" i="1"/>
  <c r="F14" i="1"/>
  <c r="I13" i="1"/>
  <c r="F13" i="1"/>
  <c r="I12" i="1"/>
  <c r="F12" i="1"/>
  <c r="I11" i="1"/>
  <c r="H11" i="1"/>
  <c r="H10" i="1" s="1"/>
  <c r="G11" i="1"/>
  <c r="F11" i="1" s="1"/>
  <c r="F10" i="1" s="1"/>
  <c r="F8" i="1" s="1"/>
  <c r="K10" i="1"/>
  <c r="J10" i="1"/>
  <c r="I10" i="1"/>
  <c r="E10" i="1"/>
  <c r="D10" i="1"/>
  <c r="C10" i="1"/>
  <c r="B10" i="1"/>
  <c r="I9" i="1"/>
  <c r="F9" i="1"/>
  <c r="H8" i="1"/>
  <c r="E8" i="1"/>
  <c r="D8" i="1"/>
  <c r="C8" i="1"/>
  <c r="B8" i="1"/>
  <c r="J8" i="1" l="1"/>
  <c r="K8" i="1"/>
  <c r="G10" i="1"/>
  <c r="G8" i="1" s="1"/>
</calcChain>
</file>

<file path=xl/sharedStrings.xml><?xml version="1.0" encoding="utf-8"?>
<sst xmlns="http://schemas.openxmlformats.org/spreadsheetml/2006/main" count="69" uniqueCount="63">
  <si>
    <t>УТВЕРЖДЕНО
протоколом заседания комиссии по разработке территориальной программы обязательного медицинского страхования
от 27.01.2023 №1</t>
  </si>
  <si>
    <t>Распределение плановых объемов бесплатного оказания застрахованным лицам Владимирской области медицинской помощи на 2023 год</t>
  </si>
  <si>
    <t>ООО "Новая медицина для всех"</t>
  </si>
  <si>
    <t>(наименование медицинской организации)</t>
  </si>
  <si>
    <t>Профиль медицинской помощи 
/ врачебная специальность</t>
  </si>
  <si>
    <t>Медицинская помощь в амбулаторных условиях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</si>
  <si>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</si>
  <si>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</si>
  <si>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</si>
  <si>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посещения с профилакти-ческими и иными целями</t>
  </si>
  <si>
    <t>посещения в неотложной форме</t>
  </si>
  <si>
    <t>обращения по поводу заболевания</t>
  </si>
  <si>
    <t>ВСЕГО</t>
  </si>
  <si>
    <t>при поликлинике</t>
  </si>
  <si>
    <t>при кругло-суточном стационаре</t>
  </si>
  <si>
    <t xml:space="preserve">специали-зированная </t>
  </si>
  <si>
    <t>высокотех-нологичная</t>
  </si>
  <si>
    <t>с проведением тромболизиса</t>
  </si>
  <si>
    <t>амбула-торный диализ</t>
  </si>
  <si>
    <t>Акушерское дело</t>
  </si>
  <si>
    <t>Акушерство и гинекология, в т.ч.:</t>
  </si>
  <si>
    <t>экстракорпоральное оплодотворение</t>
  </si>
  <si>
    <t>медицинская помощь беременным и роженицам</t>
  </si>
  <si>
    <t>медицинская помощь при патологии беременности</t>
  </si>
  <si>
    <t>гинекология</t>
  </si>
  <si>
    <t>Аллергология и иммунология</t>
  </si>
  <si>
    <t>Гастроэнтерология</t>
  </si>
  <si>
    <t>Гематология, в т.ч.</t>
  </si>
  <si>
    <t>онкогематология</t>
  </si>
  <si>
    <t>Гериатрия</t>
  </si>
  <si>
    <t>Дерматовенерология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</si>
  <si>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</si>
  <si>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</si>
  <si>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</si>
  <si>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</si>
  <si>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</si>
  <si>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</si>
  <si>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</si>
  <si>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</si>
  <si>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Онкология, в т.ч.:</t>
  </si>
  <si>
    <t>химиотерапия</t>
  </si>
  <si>
    <t>радиология, радиотерапия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</si>
  <si>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</si>
  <si>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</si>
  <si>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</si>
  <si>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</si>
  <si>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</si>
  <si>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</si>
  <si>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</si>
  <si>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</si>
  <si>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</si>
  <si>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</si>
  <si>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</si>
  <si>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(комбустиология)</t>
  </si>
  <si>
    <t>Челюстно-лицевая хирургия, стоматология</t>
  </si>
  <si>
    <t>посещения к зубным врачам</t>
  </si>
  <si>
    <t>Эндокринология</t>
  </si>
  <si>
    <t>Посещения центров здоровья</t>
  </si>
  <si>
    <t>Посещения к среднему медицинскому персоналу</t>
  </si>
  <si>
    <t>Профилактические мероприятия</t>
  </si>
  <si>
    <t>Диспансерное наблюдение</t>
  </si>
  <si>
    <t>Диагностические инструментальные, лабораторные исследования, магнитно-резонасные и компьютерные томографии, исследований *</t>
  </si>
  <si>
    <t>* не учитываются в обращениях как объемные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</si>
</sst>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3" fontId="8" fillId="2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horizontal="left" indent="3"/>
    </xf>
    <xf numFmtId="0" fontId="11" fillId="0" borderId="2" xfId="0" applyFont="1" applyBorder="1" applyAlignment="1">
      <alignment horizontal="left" indent="3"/>
    </xf>
    <xf numFmtId="3" fontId="1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left" indent="2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utehina/Downloads/099.%20&#1054;&#1054;&#1054;%20&#1053;&#1086;&#1074;&#1072;&#1103;%20&#1084;&#1077;&#1076;&#1080;&#1085;&#1080;&#1085;&#1072;%20&#1076;&#1083;&#1103;%20&#1074;&#1089;&#1077;&#1093;%20&#1055;&#1083;&#1072;&#1085;%202023%20&#1075;.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 МП"/>
      <sheetName val="План 2023 г."/>
      <sheetName val="АПП ПМ"/>
      <sheetName val="АПП ДН"/>
      <sheetName val="АПП Исследования"/>
      <sheetName val="ДС ЭКО"/>
      <sheetName val="Диализ"/>
      <sheetName val="Медицинская реабилитация"/>
      <sheetName val="Онкология"/>
      <sheetName val="ВМП"/>
    </sheetNames>
    <sheetDataSet>
      <sheetData sheetId="0"/>
      <sheetData sheetId="1"/>
      <sheetData sheetId="2">
        <row r="7">
          <cell r="C7">
            <v>0</v>
          </cell>
        </row>
        <row r="14">
          <cell r="C14">
            <v>0</v>
          </cell>
        </row>
      </sheetData>
      <sheetData sheetId="3">
        <row r="6">
          <cell r="C6">
            <v>0</v>
          </cell>
        </row>
      </sheetData>
      <sheetData sheetId="4">
        <row r="7">
          <cell r="D7">
            <v>0</v>
          </cell>
        </row>
      </sheetData>
      <sheetData sheetId="5">
        <row r="8">
          <cell r="D8">
            <v>0</v>
          </cell>
          <cell r="E8">
            <v>0</v>
          </cell>
        </row>
      </sheetData>
      <sheetData sheetId="6">
        <row r="9">
          <cell r="D9">
            <v>0</v>
          </cell>
        </row>
      </sheetData>
      <sheetData sheetId="7">
        <row r="8">
          <cell r="C8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53">
          <cell r="C53">
            <v>0</v>
          </cell>
        </row>
      </sheetData>
      <sheetData sheetId="8"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223">
          <cell r="C223">
            <v>0</v>
          </cell>
        </row>
      </sheetData>
      <sheetData sheetId="9">
        <row r="7">
          <cell r="G7">
            <v>0</v>
          </cell>
        </row>
        <row r="17">
          <cell r="G17">
            <v>0</v>
          </cell>
        </row>
        <row r="23">
          <cell r="G23">
            <v>0</v>
          </cell>
        </row>
        <row r="34">
          <cell r="G34">
            <v>0</v>
          </cell>
        </row>
        <row r="37">
          <cell r="G37">
            <v>0</v>
          </cell>
        </row>
        <row r="46">
          <cell r="G46">
            <v>0</v>
          </cell>
        </row>
        <row r="49">
          <cell r="G49">
            <v>0</v>
          </cell>
        </row>
        <row r="85">
          <cell r="G85">
            <v>0</v>
          </cell>
        </row>
        <row r="99">
          <cell r="G99">
            <v>0</v>
          </cell>
        </row>
        <row r="273">
          <cell r="G273">
            <v>0</v>
          </cell>
        </row>
        <row r="292">
          <cell r="G292">
            <v>0</v>
          </cell>
        </row>
        <row r="334">
          <cell r="G334">
            <v>0</v>
          </cell>
        </row>
        <row r="344">
          <cell r="G344">
            <v>0</v>
          </cell>
        </row>
        <row r="346">
          <cell r="G346">
            <v>0</v>
          </cell>
        </row>
        <row r="365">
          <cell r="G365">
            <v>0</v>
          </cell>
        </row>
        <row r="370">
          <cell r="G370">
            <v>0</v>
          </cell>
        </row>
        <row r="393">
          <cell r="G393">
            <v>0</v>
          </cell>
        </row>
        <row r="418">
          <cell r="G418">
            <v>0</v>
          </cell>
        </row>
        <row r="460">
          <cell r="G460">
            <v>0</v>
          </cell>
        </row>
        <row r="475">
          <cell r="G4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J1" sqref="J1:M1"/>
    </sheetView>
  </sheetViews>
  <sheetFormatPr defaultRowHeight="15" x14ac:dyDescent="0.25"/>
  <cols>
    <col min="13" max="13" width="35.5703125" customWidth="1"/>
  </cols>
  <sheetData>
    <row r="1" spans="1:13" ht="111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3"/>
      <c r="L1" s="3"/>
      <c r="M1" s="3"/>
    </row>
    <row r="2" spans="1:13" ht="18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10" t="s">
        <v>4</v>
      </c>
      <c r="B5" s="11" t="s">
        <v>5</v>
      </c>
      <c r="C5" s="12"/>
      <c r="D5" s="12"/>
      <c r="E5" s="12"/>
      <c r="F5" s="13" t="s">
        <v>6</v>
      </c>
      <c r="G5" s="14"/>
      <c r="H5" s="15"/>
      <c r="I5" s="13" t="s">
        <v>7</v>
      </c>
      <c r="J5" s="16"/>
      <c r="K5" s="16"/>
      <c r="L5" s="11" t="s">
        <v>8</v>
      </c>
      <c r="M5" s="12"/>
    </row>
    <row r="6" spans="1:13" x14ac:dyDescent="0.25">
      <c r="A6" s="10"/>
      <c r="B6" s="17" t="s">
        <v>9</v>
      </c>
      <c r="C6" s="17" t="s">
        <v>10</v>
      </c>
      <c r="D6" s="17" t="s">
        <v>11</v>
      </c>
      <c r="E6" s="18"/>
      <c r="F6" s="19" t="s">
        <v>12</v>
      </c>
      <c r="G6" s="19" t="s">
        <v>13</v>
      </c>
      <c r="H6" s="19" t="s">
        <v>14</v>
      </c>
      <c r="I6" s="17" t="s">
        <v>12</v>
      </c>
      <c r="J6" s="17" t="s">
        <v>15</v>
      </c>
      <c r="K6" s="17" t="s">
        <v>16</v>
      </c>
      <c r="L6" s="17" t="s">
        <v>12</v>
      </c>
      <c r="M6" s="17" t="s">
        <v>17</v>
      </c>
    </row>
    <row r="7" spans="1:13" ht="36" x14ac:dyDescent="0.25">
      <c r="A7" s="20"/>
      <c r="B7" s="21" t="s">
        <v>12</v>
      </c>
      <c r="C7" s="21"/>
      <c r="D7" s="22" t="s">
        <v>12</v>
      </c>
      <c r="E7" s="22" t="s">
        <v>18</v>
      </c>
      <c r="F7" s="23"/>
      <c r="G7" s="19"/>
      <c r="H7" s="24"/>
      <c r="I7" s="21"/>
      <c r="J7" s="21"/>
      <c r="K7" s="21"/>
      <c r="L7" s="21"/>
      <c r="M7" s="21"/>
    </row>
    <row r="8" spans="1:13" x14ac:dyDescent="0.25">
      <c r="A8" s="25" t="s">
        <v>12</v>
      </c>
      <c r="B8" s="26">
        <f>B9+B10+B15+B16+B17+B19+B20+B21+B22+B23+B24+B25+B26+B27+B28+B29+B33+B34+B35+B36+B37+B38+B39+B40+B41+B42+B43+B44+B45+B47+B48+B49+B50</f>
        <v>0</v>
      </c>
      <c r="C8" s="26">
        <f>C9+C10+C15+C16+C17+C19+C20+C21+C22+C23+C24+C25+C26+C27+C28+C29+C33+C34+C35+C36+C37+C38+C39+C40+C41+C42+C43+C44+C45+C47+C49</f>
        <v>0</v>
      </c>
      <c r="D8" s="26">
        <f>D9+D10+D15+D16+D17+D19+D20+D21+D22+D23+D24+D25+D26+D27+D28+D29+D33+D34+D35+D36+D37+D38+D39+D40+D41+D42+D43+D44+D45+D47+D49</f>
        <v>7796</v>
      </c>
      <c r="E8" s="26">
        <f t="shared" ref="E8" si="0">SUM(E9:E49)</f>
        <v>0</v>
      </c>
      <c r="F8" s="26">
        <f>F9+F10+F15+F16+F17+F19+F20+F21+F22+F23+F24+F25+F26+F27+F28+F29+F33+F34+F35+F36+F37+F38+F39+F40+F41+F42+F43+F44+F45+F47</f>
        <v>0</v>
      </c>
      <c r="G8" s="26">
        <f>G9+G10+G15+G16+G17+G19+G20+G21+G22+G23+G24+G25+G26+G27+G28+G29+G33+G34+G35+G36+G37+G38+G39+G40+G41+G42+G43+G44+G45+G47</f>
        <v>0</v>
      </c>
      <c r="H8" s="26">
        <f>H18+H29</f>
        <v>0</v>
      </c>
      <c r="I8" s="26">
        <f>I9+I10+I15+I16+I17+I19+I20+I21+I22+I23+I24+I25+I26+I27+I28+I29+I33+I34+I35+I36+I37+I38+I39+I40+I41+I42+I43+I44+I45+I47</f>
        <v>0</v>
      </c>
      <c r="J8" s="26">
        <f t="shared" ref="J8" si="1">J9+J10+J15+J16+J17+J19+J20+J21+J22+J23+J24+J25+J26+J27+J28+J29+J33+J34+J35+J36+J37+J38+J39+J40+J41+J42+J43+J44+J45+J47</f>
        <v>0</v>
      </c>
      <c r="K8" s="26">
        <f>K10+K15+K16+K17+K19+K20+K21+K22+K23+K25+K26+K27+K28+K29+K33+K34+K35+K36+K37+K38+K39+K40+K41+K42+K43+K44+K45+K47</f>
        <v>0</v>
      </c>
      <c r="L8" s="27"/>
      <c r="M8" s="27"/>
    </row>
    <row r="9" spans="1:13" x14ac:dyDescent="0.25">
      <c r="A9" s="28" t="s">
        <v>19</v>
      </c>
      <c r="B9" s="29"/>
      <c r="C9" s="29"/>
      <c r="D9" s="29"/>
      <c r="E9" s="30"/>
      <c r="F9" s="30">
        <f>G9+H9</f>
        <v>0</v>
      </c>
      <c r="G9" s="29"/>
      <c r="H9" s="29"/>
      <c r="I9" s="30">
        <f>J9+K9</f>
        <v>0</v>
      </c>
      <c r="J9" s="29"/>
      <c r="K9" s="30"/>
      <c r="L9" s="30"/>
      <c r="M9" s="30"/>
    </row>
    <row r="10" spans="1:13" x14ac:dyDescent="0.25">
      <c r="A10" s="31" t="s">
        <v>20</v>
      </c>
      <c r="B10" s="30">
        <f>B11+B12+B13+B14</f>
        <v>0</v>
      </c>
      <c r="C10" s="30">
        <f t="shared" ref="C10:K10" si="2">C11+C12+C13+C14</f>
        <v>0</v>
      </c>
      <c r="D10" s="30">
        <f t="shared" si="2"/>
        <v>390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/>
      <c r="M10" s="30"/>
    </row>
    <row r="11" spans="1:13" x14ac:dyDescent="0.25">
      <c r="A11" s="32" t="s">
        <v>21</v>
      </c>
      <c r="B11" s="26"/>
      <c r="C11" s="26"/>
      <c r="D11" s="26"/>
      <c r="E11" s="26"/>
      <c r="F11" s="26">
        <f t="shared" ref="F11:F52" si="3">G11+H11</f>
        <v>0</v>
      </c>
      <c r="G11" s="26">
        <f>'[1]ДС ЭКО'!D8</f>
        <v>0</v>
      </c>
      <c r="H11" s="26">
        <f>'[1]ДС ЭКО'!E8</f>
        <v>0</v>
      </c>
      <c r="I11" s="26">
        <f t="shared" ref="I11:I52" si="4">J11+K11</f>
        <v>0</v>
      </c>
      <c r="J11" s="26"/>
      <c r="K11" s="26"/>
      <c r="L11" s="26"/>
      <c r="M11" s="26"/>
    </row>
    <row r="12" spans="1:13" x14ac:dyDescent="0.25">
      <c r="A12" s="33" t="s">
        <v>22</v>
      </c>
      <c r="B12" s="29"/>
      <c r="C12" s="29"/>
      <c r="D12" s="29">
        <v>0</v>
      </c>
      <c r="E12" s="30"/>
      <c r="F12" s="30">
        <f t="shared" si="3"/>
        <v>0</v>
      </c>
      <c r="G12" s="29"/>
      <c r="H12" s="29"/>
      <c r="I12" s="30">
        <f t="shared" si="4"/>
        <v>0</v>
      </c>
      <c r="J12" s="29"/>
      <c r="K12" s="30"/>
      <c r="L12" s="30"/>
      <c r="M12" s="30"/>
    </row>
    <row r="13" spans="1:13" x14ac:dyDescent="0.25">
      <c r="A13" s="33" t="s">
        <v>23</v>
      </c>
      <c r="B13" s="29"/>
      <c r="C13" s="29"/>
      <c r="D13" s="29">
        <v>0</v>
      </c>
      <c r="E13" s="30"/>
      <c r="F13" s="30">
        <f t="shared" si="3"/>
        <v>0</v>
      </c>
      <c r="G13" s="29"/>
      <c r="H13" s="29"/>
      <c r="I13" s="30">
        <f t="shared" si="4"/>
        <v>0</v>
      </c>
      <c r="J13" s="29"/>
      <c r="K13" s="30"/>
      <c r="L13" s="30"/>
      <c r="M13" s="30"/>
    </row>
    <row r="14" spans="1:13" x14ac:dyDescent="0.25">
      <c r="A14" s="33" t="s">
        <v>24</v>
      </c>
      <c r="B14" s="29"/>
      <c r="C14" s="29"/>
      <c r="D14" s="29">
        <v>390</v>
      </c>
      <c r="E14" s="30"/>
      <c r="F14" s="30">
        <f t="shared" si="3"/>
        <v>0</v>
      </c>
      <c r="G14" s="29"/>
      <c r="H14" s="29"/>
      <c r="I14" s="30">
        <f t="shared" si="4"/>
        <v>0</v>
      </c>
      <c r="J14" s="29"/>
      <c r="K14" s="30">
        <f>[1]ВМП!G7</f>
        <v>0</v>
      </c>
      <c r="L14" s="30"/>
      <c r="M14" s="30"/>
    </row>
    <row r="15" spans="1:13" x14ac:dyDescent="0.25">
      <c r="A15" s="31" t="s">
        <v>25</v>
      </c>
      <c r="B15" s="29"/>
      <c r="C15" s="29"/>
      <c r="D15" s="29">
        <v>0</v>
      </c>
      <c r="E15" s="30"/>
      <c r="F15" s="30">
        <f t="shared" si="3"/>
        <v>0</v>
      </c>
      <c r="G15" s="29"/>
      <c r="H15" s="29"/>
      <c r="I15" s="30">
        <f t="shared" si="4"/>
        <v>0</v>
      </c>
      <c r="J15" s="29"/>
      <c r="K15" s="30"/>
      <c r="L15" s="30"/>
      <c r="M15" s="30"/>
    </row>
    <row r="16" spans="1:13" x14ac:dyDescent="0.25">
      <c r="A16" s="31" t="s">
        <v>26</v>
      </c>
      <c r="B16" s="29"/>
      <c r="C16" s="29"/>
      <c r="D16" s="29">
        <v>0</v>
      </c>
      <c r="E16" s="30"/>
      <c r="F16" s="30">
        <f t="shared" si="3"/>
        <v>0</v>
      </c>
      <c r="G16" s="29"/>
      <c r="H16" s="29"/>
      <c r="I16" s="30">
        <f t="shared" si="4"/>
        <v>0</v>
      </c>
      <c r="J16" s="29"/>
      <c r="K16" s="30">
        <f>[1]ВМП!G17</f>
        <v>0</v>
      </c>
      <c r="L16" s="30"/>
      <c r="M16" s="30"/>
    </row>
    <row r="17" spans="1:13" x14ac:dyDescent="0.25">
      <c r="A17" s="31" t="s">
        <v>27</v>
      </c>
      <c r="B17" s="29"/>
      <c r="C17" s="29"/>
      <c r="D17" s="29">
        <v>0</v>
      </c>
      <c r="E17" s="30"/>
      <c r="F17" s="30">
        <f t="shared" si="3"/>
        <v>0</v>
      </c>
      <c r="G17" s="29"/>
      <c r="H17" s="29"/>
      <c r="I17" s="30">
        <f t="shared" si="4"/>
        <v>0</v>
      </c>
      <c r="J17" s="29"/>
      <c r="K17" s="30">
        <f>[1]ВМП!G23</f>
        <v>0</v>
      </c>
      <c r="L17" s="30"/>
      <c r="M17" s="30"/>
    </row>
    <row r="18" spans="1:13" x14ac:dyDescent="0.25">
      <c r="A18" s="33" t="s">
        <v>28</v>
      </c>
      <c r="B18" s="29"/>
      <c r="C18" s="29"/>
      <c r="D18" s="29">
        <v>0</v>
      </c>
      <c r="E18" s="30"/>
      <c r="F18" s="30">
        <f t="shared" si="3"/>
        <v>0</v>
      </c>
      <c r="G18" s="34"/>
      <c r="H18" s="34"/>
      <c r="I18" s="30">
        <f t="shared" si="4"/>
        <v>0</v>
      </c>
      <c r="J18" s="34"/>
      <c r="K18" s="30"/>
      <c r="L18" s="30"/>
      <c r="M18" s="30"/>
    </row>
    <row r="19" spans="1:13" x14ac:dyDescent="0.25">
      <c r="A19" s="31" t="s">
        <v>29</v>
      </c>
      <c r="B19" s="29"/>
      <c r="C19" s="29"/>
      <c r="D19" s="29">
        <v>0</v>
      </c>
      <c r="E19" s="30"/>
      <c r="F19" s="30">
        <f t="shared" si="3"/>
        <v>0</v>
      </c>
      <c r="G19" s="29"/>
      <c r="H19" s="29"/>
      <c r="I19" s="30">
        <f t="shared" si="4"/>
        <v>0</v>
      </c>
      <c r="J19" s="29"/>
      <c r="K19" s="30"/>
      <c r="L19" s="30"/>
      <c r="M19" s="30"/>
    </row>
    <row r="20" spans="1:13" x14ac:dyDescent="0.25">
      <c r="A20" s="31" t="s">
        <v>30</v>
      </c>
      <c r="B20" s="29"/>
      <c r="C20" s="29"/>
      <c r="D20" s="29">
        <v>487</v>
      </c>
      <c r="E20" s="30"/>
      <c r="F20" s="30">
        <f t="shared" si="3"/>
        <v>0</v>
      </c>
      <c r="G20" s="29"/>
      <c r="H20" s="29"/>
      <c r="I20" s="30">
        <f t="shared" si="4"/>
        <v>0</v>
      </c>
      <c r="J20" s="29"/>
      <c r="K20" s="30">
        <f>[1]ВМП!G37</f>
        <v>0</v>
      </c>
      <c r="L20" s="30"/>
      <c r="M20" s="30"/>
    </row>
    <row r="21" spans="1:13" x14ac:dyDescent="0.25">
      <c r="A21" s="31" t="s">
        <v>31</v>
      </c>
      <c r="B21" s="29"/>
      <c r="C21" s="29"/>
      <c r="D21" s="29">
        <v>0</v>
      </c>
      <c r="E21" s="30"/>
      <c r="F21" s="30">
        <f t="shared" si="3"/>
        <v>0</v>
      </c>
      <c r="G21" s="29"/>
      <c r="H21" s="29"/>
      <c r="I21" s="30">
        <f t="shared" si="4"/>
        <v>0</v>
      </c>
      <c r="J21" s="29"/>
      <c r="K21" s="30"/>
      <c r="L21" s="30"/>
      <c r="M21" s="30"/>
    </row>
    <row r="22" spans="1:13" x14ac:dyDescent="0.25">
      <c r="A22" s="31" t="s">
        <v>32</v>
      </c>
      <c r="B22" s="29"/>
      <c r="C22" s="29"/>
      <c r="D22" s="29">
        <v>0</v>
      </c>
      <c r="E22" s="30"/>
      <c r="F22" s="30">
        <f t="shared" si="3"/>
        <v>0</v>
      </c>
      <c r="G22" s="29"/>
      <c r="H22" s="29"/>
      <c r="I22" s="30">
        <f t="shared" si="4"/>
        <v>0</v>
      </c>
      <c r="J22" s="29"/>
      <c r="K22" s="30"/>
      <c r="L22" s="30"/>
      <c r="M22" s="30"/>
    </row>
    <row r="23" spans="1:13" x14ac:dyDescent="0.25">
      <c r="A23" s="31" t="s">
        <v>33</v>
      </c>
      <c r="B23" s="29"/>
      <c r="C23" s="29"/>
      <c r="D23" s="29">
        <v>0</v>
      </c>
      <c r="E23" s="30"/>
      <c r="F23" s="30">
        <f t="shared" si="3"/>
        <v>0</v>
      </c>
      <c r="G23" s="29"/>
      <c r="H23" s="29"/>
      <c r="I23" s="30">
        <f t="shared" si="4"/>
        <v>0</v>
      </c>
      <c r="J23" s="29"/>
      <c r="K23" s="30"/>
      <c r="L23" s="30"/>
      <c r="M23" s="30"/>
    </row>
    <row r="24" spans="1:13" x14ac:dyDescent="0.25">
      <c r="A24" s="35" t="s">
        <v>34</v>
      </c>
      <c r="B24" s="36"/>
      <c r="C24" s="36"/>
      <c r="D24" s="36">
        <f>'[1]Медицинская реабилитация'!C8</f>
        <v>0</v>
      </c>
      <c r="E24" s="26"/>
      <c r="F24" s="26">
        <f>'[1]Медицинская реабилитация'!C32</f>
        <v>0</v>
      </c>
      <c r="G24" s="26">
        <f>'[1]Медицинская реабилитация'!D32</f>
        <v>0</v>
      </c>
      <c r="H24" s="26">
        <f>'[1]Медицинская реабилитация'!E32</f>
        <v>0</v>
      </c>
      <c r="I24" s="26">
        <f t="shared" si="4"/>
        <v>0</v>
      </c>
      <c r="J24" s="26">
        <f>'[1]Медицинская реабилитация'!C53</f>
        <v>0</v>
      </c>
      <c r="K24" s="26"/>
      <c r="L24" s="26"/>
      <c r="M24" s="26"/>
    </row>
    <row r="25" spans="1:13" x14ac:dyDescent="0.25">
      <c r="A25" s="31" t="s">
        <v>35</v>
      </c>
      <c r="B25" s="29"/>
      <c r="C25" s="29"/>
      <c r="D25" s="29">
        <v>877</v>
      </c>
      <c r="E25" s="30"/>
      <c r="F25" s="30">
        <f t="shared" si="3"/>
        <v>0</v>
      </c>
      <c r="G25" s="29"/>
      <c r="H25" s="29"/>
      <c r="I25" s="30">
        <f t="shared" si="4"/>
        <v>0</v>
      </c>
      <c r="J25" s="29"/>
      <c r="K25" s="30"/>
      <c r="L25" s="30"/>
      <c r="M25" s="30"/>
    </row>
    <row r="26" spans="1:13" x14ac:dyDescent="0.25">
      <c r="A26" s="31" t="s">
        <v>36</v>
      </c>
      <c r="B26" s="29"/>
      <c r="C26" s="29"/>
      <c r="D26" s="29">
        <v>0</v>
      </c>
      <c r="E26" s="30"/>
      <c r="F26" s="30">
        <f t="shared" si="3"/>
        <v>0</v>
      </c>
      <c r="G26" s="29"/>
      <c r="H26" s="29"/>
      <c r="I26" s="30">
        <f t="shared" si="4"/>
        <v>0</v>
      </c>
      <c r="J26" s="29"/>
      <c r="K26" s="30">
        <f>[1]ВМП!G49</f>
        <v>0</v>
      </c>
      <c r="L26" s="30"/>
      <c r="M26" s="30"/>
    </row>
    <row r="27" spans="1:13" x14ac:dyDescent="0.25">
      <c r="A27" s="31" t="s">
        <v>37</v>
      </c>
      <c r="B27" s="29"/>
      <c r="C27" s="29"/>
      <c r="D27" s="29">
        <v>0</v>
      </c>
      <c r="E27" s="30"/>
      <c r="F27" s="30">
        <f t="shared" si="3"/>
        <v>0</v>
      </c>
      <c r="G27" s="29"/>
      <c r="H27" s="29"/>
      <c r="I27" s="30">
        <f t="shared" si="4"/>
        <v>0</v>
      </c>
      <c r="J27" s="29"/>
      <c r="K27" s="30">
        <f>[1]ВМП!G85</f>
        <v>0</v>
      </c>
      <c r="L27" s="30"/>
      <c r="M27" s="30"/>
    </row>
    <row r="28" spans="1:13" x14ac:dyDescent="0.25">
      <c r="A28" s="35" t="s">
        <v>38</v>
      </c>
      <c r="B28" s="29"/>
      <c r="C28" s="29"/>
      <c r="D28" s="29">
        <v>0</v>
      </c>
      <c r="E28" s="30">
        <f>[1]Диализ!D9</f>
        <v>0</v>
      </c>
      <c r="F28" s="30">
        <f t="shared" si="3"/>
        <v>0</v>
      </c>
      <c r="G28" s="29"/>
      <c r="H28" s="29"/>
      <c r="I28" s="30">
        <f t="shared" si="4"/>
        <v>0</v>
      </c>
      <c r="J28" s="29"/>
      <c r="K28" s="30"/>
      <c r="L28" s="30"/>
      <c r="M28" s="30"/>
    </row>
    <row r="29" spans="1:13" x14ac:dyDescent="0.25">
      <c r="A29" s="35" t="s">
        <v>39</v>
      </c>
      <c r="B29" s="27"/>
      <c r="C29" s="27"/>
      <c r="D29" s="27">
        <v>0</v>
      </c>
      <c r="E29" s="26"/>
      <c r="F29" s="26">
        <f t="shared" si="3"/>
        <v>0</v>
      </c>
      <c r="G29" s="26">
        <f>[1]Онкология!D9</f>
        <v>0</v>
      </c>
      <c r="H29" s="26">
        <f>[1]Онкология!E9</f>
        <v>0</v>
      </c>
      <c r="I29" s="26">
        <f t="shared" si="4"/>
        <v>0</v>
      </c>
      <c r="J29" s="26">
        <f>[1]Онкология!C223</f>
        <v>0</v>
      </c>
      <c r="K29" s="26">
        <f>[1]ВМП!G99</f>
        <v>0</v>
      </c>
      <c r="L29" s="26"/>
      <c r="M29" s="26"/>
    </row>
    <row r="30" spans="1:13" x14ac:dyDescent="0.25">
      <c r="A30" s="37" t="s">
        <v>40</v>
      </c>
      <c r="B30" s="29"/>
      <c r="C30" s="29"/>
      <c r="D30" s="29">
        <v>0</v>
      </c>
      <c r="E30" s="30"/>
      <c r="F30" s="30">
        <f t="shared" si="3"/>
        <v>0</v>
      </c>
      <c r="G30" s="30">
        <f>[1]Онкология!D10</f>
        <v>0</v>
      </c>
      <c r="H30" s="30">
        <f>[1]Онкология!E10</f>
        <v>0</v>
      </c>
      <c r="I30" s="30">
        <f t="shared" si="4"/>
        <v>0</v>
      </c>
      <c r="J30" s="30">
        <f>[1]Онкология!C224</f>
        <v>0</v>
      </c>
      <c r="K30" s="30"/>
      <c r="L30" s="30"/>
      <c r="M30" s="30"/>
    </row>
    <row r="31" spans="1:13" x14ac:dyDescent="0.25">
      <c r="A31" s="37" t="s">
        <v>28</v>
      </c>
      <c r="B31" s="29"/>
      <c r="C31" s="29"/>
      <c r="D31" s="29">
        <v>0</v>
      </c>
      <c r="E31" s="30"/>
      <c r="F31" s="30">
        <f t="shared" si="3"/>
        <v>0</v>
      </c>
      <c r="G31" s="30">
        <f>[1]Онкология!D11</f>
        <v>0</v>
      </c>
      <c r="H31" s="30">
        <f>[1]Онкология!E11</f>
        <v>0</v>
      </c>
      <c r="I31" s="30">
        <f t="shared" si="4"/>
        <v>0</v>
      </c>
      <c r="J31" s="30">
        <f>[1]Онкология!C225</f>
        <v>0</v>
      </c>
      <c r="K31" s="30"/>
      <c r="L31" s="30"/>
      <c r="M31" s="30"/>
    </row>
    <row r="32" spans="1:13" x14ac:dyDescent="0.25">
      <c r="A32" s="37" t="s">
        <v>41</v>
      </c>
      <c r="B32" s="29"/>
      <c r="C32" s="29"/>
      <c r="D32" s="29">
        <v>0</v>
      </c>
      <c r="E32" s="30"/>
      <c r="F32" s="30">
        <f t="shared" si="3"/>
        <v>0</v>
      </c>
      <c r="G32" s="30">
        <f>[1]Онкология!D12</f>
        <v>0</v>
      </c>
      <c r="H32" s="30">
        <f>[1]Онкология!E12</f>
        <v>0</v>
      </c>
      <c r="I32" s="30">
        <f t="shared" si="4"/>
        <v>0</v>
      </c>
      <c r="J32" s="30">
        <f>[1]Онкология!C226</f>
        <v>0</v>
      </c>
      <c r="K32" s="30"/>
      <c r="L32" s="30"/>
      <c r="M32" s="30"/>
    </row>
    <row r="33" spans="1:13" x14ac:dyDescent="0.25">
      <c r="A33" s="31" t="s">
        <v>42</v>
      </c>
      <c r="B33" s="29"/>
      <c r="C33" s="29"/>
      <c r="D33" s="29">
        <v>0</v>
      </c>
      <c r="E33" s="30"/>
      <c r="F33" s="30">
        <f t="shared" si="3"/>
        <v>0</v>
      </c>
      <c r="G33" s="29"/>
      <c r="H33" s="29"/>
      <c r="I33" s="30">
        <f t="shared" si="4"/>
        <v>0</v>
      </c>
      <c r="J33" s="29"/>
      <c r="K33" s="30">
        <f>[1]ВМП!G273</f>
        <v>0</v>
      </c>
      <c r="L33" s="30"/>
      <c r="M33" s="30"/>
    </row>
    <row r="34" spans="1:13" x14ac:dyDescent="0.25">
      <c r="A34" s="31" t="s">
        <v>43</v>
      </c>
      <c r="B34" s="29"/>
      <c r="C34" s="29"/>
      <c r="D34" s="29">
        <v>2534</v>
      </c>
      <c r="E34" s="30"/>
      <c r="F34" s="30">
        <f t="shared" si="3"/>
        <v>0</v>
      </c>
      <c r="G34" s="29"/>
      <c r="H34" s="29"/>
      <c r="I34" s="30">
        <f t="shared" si="4"/>
        <v>0</v>
      </c>
      <c r="J34" s="29"/>
      <c r="K34" s="30">
        <f>[1]ВМП!G292</f>
        <v>0</v>
      </c>
      <c r="L34" s="30"/>
      <c r="M34" s="30"/>
    </row>
    <row r="35" spans="1:13" x14ac:dyDescent="0.25">
      <c r="A35" s="31" t="s">
        <v>44</v>
      </c>
      <c r="B35" s="29"/>
      <c r="C35" s="29"/>
      <c r="D35" s="29">
        <v>0</v>
      </c>
      <c r="E35" s="30"/>
      <c r="F35" s="30">
        <f t="shared" si="3"/>
        <v>0</v>
      </c>
      <c r="G35" s="29"/>
      <c r="H35" s="29"/>
      <c r="I35" s="30">
        <f t="shared" si="4"/>
        <v>0</v>
      </c>
      <c r="J35" s="29"/>
      <c r="K35" s="30">
        <f>[1]ВМП!G334</f>
        <v>0</v>
      </c>
      <c r="L35" s="30"/>
      <c r="M35" s="30"/>
    </row>
    <row r="36" spans="1:13" x14ac:dyDescent="0.25">
      <c r="A36" s="31" t="s">
        <v>45</v>
      </c>
      <c r="B36" s="29"/>
      <c r="C36" s="29"/>
      <c r="D36" s="29">
        <v>0</v>
      </c>
      <c r="E36" s="30"/>
      <c r="F36" s="30">
        <f t="shared" si="3"/>
        <v>0</v>
      </c>
      <c r="G36" s="29"/>
      <c r="H36" s="29"/>
      <c r="I36" s="30">
        <f t="shared" si="4"/>
        <v>0</v>
      </c>
      <c r="J36" s="29"/>
      <c r="K36" s="30"/>
      <c r="L36" s="30"/>
      <c r="M36" s="30"/>
    </row>
    <row r="37" spans="1:13" x14ac:dyDescent="0.25">
      <c r="A37" s="31" t="s">
        <v>46</v>
      </c>
      <c r="B37" s="29"/>
      <c r="C37" s="29"/>
      <c r="D37" s="29">
        <v>0</v>
      </c>
      <c r="E37" s="30"/>
      <c r="F37" s="30">
        <f t="shared" si="3"/>
        <v>0</v>
      </c>
      <c r="G37" s="29"/>
      <c r="H37" s="29"/>
      <c r="I37" s="30">
        <f t="shared" si="4"/>
        <v>0</v>
      </c>
      <c r="J37" s="29"/>
      <c r="K37" s="30">
        <f>[1]ВМП!G344</f>
        <v>0</v>
      </c>
      <c r="L37" s="30"/>
      <c r="M37" s="30"/>
    </row>
    <row r="38" spans="1:13" x14ac:dyDescent="0.25">
      <c r="A38" s="31" t="s">
        <v>47</v>
      </c>
      <c r="B38" s="29"/>
      <c r="C38" s="29"/>
      <c r="D38" s="29">
        <v>0</v>
      </c>
      <c r="E38" s="30"/>
      <c r="F38" s="30">
        <f t="shared" si="3"/>
        <v>0</v>
      </c>
      <c r="G38" s="29"/>
      <c r="H38" s="29"/>
      <c r="I38" s="30">
        <f t="shared" si="4"/>
        <v>0</v>
      </c>
      <c r="J38" s="29"/>
      <c r="K38" s="30">
        <f>[1]ВМП!G346</f>
        <v>0</v>
      </c>
      <c r="L38" s="30"/>
      <c r="M38" s="30"/>
    </row>
    <row r="39" spans="1:13" x14ac:dyDescent="0.25">
      <c r="A39" s="31" t="s">
        <v>48</v>
      </c>
      <c r="B39" s="29"/>
      <c r="C39" s="29"/>
      <c r="D39" s="29">
        <v>0</v>
      </c>
      <c r="E39" s="30"/>
      <c r="F39" s="30">
        <f t="shared" si="3"/>
        <v>0</v>
      </c>
      <c r="G39" s="29"/>
      <c r="H39" s="29"/>
      <c r="I39" s="30">
        <f t="shared" si="4"/>
        <v>0</v>
      </c>
      <c r="J39" s="29"/>
      <c r="K39" s="30"/>
      <c r="L39" s="30"/>
      <c r="M39" s="30"/>
    </row>
    <row r="40" spans="1:13" x14ac:dyDescent="0.25">
      <c r="A40" s="31" t="s">
        <v>49</v>
      </c>
      <c r="B40" s="29"/>
      <c r="C40" s="29"/>
      <c r="D40" s="29">
        <v>0</v>
      </c>
      <c r="E40" s="30"/>
      <c r="F40" s="30">
        <f t="shared" si="3"/>
        <v>0</v>
      </c>
      <c r="G40" s="29"/>
      <c r="H40" s="29"/>
      <c r="I40" s="30">
        <f t="shared" si="4"/>
        <v>0</v>
      </c>
      <c r="J40" s="29"/>
      <c r="K40" s="30">
        <f>[1]ВМП!G365</f>
        <v>0</v>
      </c>
      <c r="L40" s="30"/>
      <c r="M40" s="30"/>
    </row>
    <row r="41" spans="1:13" x14ac:dyDescent="0.25">
      <c r="A41" s="31" t="s">
        <v>50</v>
      </c>
      <c r="B41" s="29"/>
      <c r="C41" s="29"/>
      <c r="D41" s="29">
        <v>0</v>
      </c>
      <c r="E41" s="30"/>
      <c r="F41" s="30">
        <f t="shared" si="3"/>
        <v>0</v>
      </c>
      <c r="G41" s="29"/>
      <c r="H41" s="29"/>
      <c r="I41" s="30">
        <f t="shared" si="4"/>
        <v>0</v>
      </c>
      <c r="J41" s="29"/>
      <c r="K41" s="30">
        <f>[1]ВМП!G370</f>
        <v>0</v>
      </c>
      <c r="L41" s="30"/>
      <c r="M41" s="30"/>
    </row>
    <row r="42" spans="1:13" x14ac:dyDescent="0.25">
      <c r="A42" s="31" t="s">
        <v>51</v>
      </c>
      <c r="B42" s="29"/>
      <c r="C42" s="29"/>
      <c r="D42" s="29">
        <v>0</v>
      </c>
      <c r="E42" s="30"/>
      <c r="F42" s="30">
        <f t="shared" si="3"/>
        <v>0</v>
      </c>
      <c r="G42" s="29"/>
      <c r="H42" s="29"/>
      <c r="I42" s="30">
        <f t="shared" si="4"/>
        <v>0</v>
      </c>
      <c r="J42" s="29"/>
      <c r="K42" s="30">
        <f>[1]ВМП!G393</f>
        <v>0</v>
      </c>
      <c r="L42" s="30"/>
      <c r="M42" s="30"/>
    </row>
    <row r="43" spans="1:13" x14ac:dyDescent="0.25">
      <c r="A43" s="31" t="s">
        <v>52</v>
      </c>
      <c r="B43" s="29"/>
      <c r="C43" s="29"/>
      <c r="D43" s="29">
        <v>585</v>
      </c>
      <c r="E43" s="30"/>
      <c r="F43" s="30">
        <f t="shared" si="3"/>
        <v>0</v>
      </c>
      <c r="G43" s="29"/>
      <c r="H43" s="29"/>
      <c r="I43" s="30">
        <f t="shared" si="4"/>
        <v>0</v>
      </c>
      <c r="J43" s="29"/>
      <c r="K43" s="30">
        <f>[1]ВМП!G34+[1]ВМП!G418</f>
        <v>0</v>
      </c>
      <c r="L43" s="30"/>
      <c r="M43" s="30"/>
    </row>
    <row r="44" spans="1:13" x14ac:dyDescent="0.25">
      <c r="A44" s="31" t="s">
        <v>53</v>
      </c>
      <c r="B44" s="29"/>
      <c r="C44" s="29"/>
      <c r="D44" s="29">
        <v>0</v>
      </c>
      <c r="E44" s="30"/>
      <c r="F44" s="30">
        <f t="shared" si="3"/>
        <v>0</v>
      </c>
      <c r="G44" s="29"/>
      <c r="H44" s="29"/>
      <c r="I44" s="30">
        <f t="shared" si="4"/>
        <v>0</v>
      </c>
      <c r="J44" s="29"/>
      <c r="K44" s="30">
        <f>[1]ВМП!G46</f>
        <v>0</v>
      </c>
      <c r="L44" s="30"/>
      <c r="M44" s="30"/>
    </row>
    <row r="45" spans="1:13" x14ac:dyDescent="0.25">
      <c r="A45" s="31" t="s">
        <v>54</v>
      </c>
      <c r="B45" s="29"/>
      <c r="C45" s="29"/>
      <c r="D45" s="29">
        <v>2923</v>
      </c>
      <c r="E45" s="30"/>
      <c r="F45" s="30">
        <f t="shared" si="3"/>
        <v>0</v>
      </c>
      <c r="G45" s="29"/>
      <c r="H45" s="29"/>
      <c r="I45" s="30">
        <f t="shared" si="4"/>
        <v>0</v>
      </c>
      <c r="J45" s="29"/>
      <c r="K45" s="30">
        <f>[1]ВМП!G460</f>
        <v>0</v>
      </c>
      <c r="L45" s="30"/>
      <c r="M45" s="30"/>
    </row>
    <row r="46" spans="1:13" x14ac:dyDescent="0.25">
      <c r="A46" s="37" t="s">
        <v>55</v>
      </c>
      <c r="B46" s="29"/>
      <c r="C46" s="29"/>
      <c r="D46" s="29"/>
      <c r="E46" s="30"/>
      <c r="F46" s="30">
        <f t="shared" si="3"/>
        <v>0</v>
      </c>
      <c r="G46" s="30"/>
      <c r="H46" s="30"/>
      <c r="I46" s="30">
        <f t="shared" si="4"/>
        <v>0</v>
      </c>
      <c r="J46" s="30"/>
      <c r="K46" s="30"/>
      <c r="L46" s="30"/>
      <c r="M46" s="30"/>
    </row>
    <row r="47" spans="1:13" x14ac:dyDescent="0.25">
      <c r="A47" s="31" t="s">
        <v>56</v>
      </c>
      <c r="B47" s="29"/>
      <c r="C47" s="29"/>
      <c r="D47" s="29"/>
      <c r="E47" s="30"/>
      <c r="F47" s="30">
        <f t="shared" si="3"/>
        <v>0</v>
      </c>
      <c r="G47" s="29"/>
      <c r="H47" s="29"/>
      <c r="I47" s="30">
        <f t="shared" si="4"/>
        <v>0</v>
      </c>
      <c r="J47" s="29"/>
      <c r="K47" s="30">
        <f>[1]ВМП!G475</f>
        <v>0</v>
      </c>
      <c r="L47" s="30"/>
      <c r="M47" s="30"/>
    </row>
    <row r="48" spans="1:13" x14ac:dyDescent="0.25">
      <c r="A48" s="31" t="s">
        <v>57</v>
      </c>
      <c r="B48" s="29"/>
      <c r="C48" s="30"/>
      <c r="D48" s="30"/>
      <c r="E48" s="30"/>
      <c r="F48" s="30">
        <f t="shared" si="3"/>
        <v>0</v>
      </c>
      <c r="G48" s="30"/>
      <c r="H48" s="30"/>
      <c r="I48" s="30">
        <f t="shared" si="4"/>
        <v>0</v>
      </c>
      <c r="J48" s="30"/>
      <c r="K48" s="30"/>
      <c r="L48" s="30"/>
      <c r="M48" s="30"/>
    </row>
    <row r="49" spans="1:13" x14ac:dyDescent="0.25">
      <c r="A49" s="31" t="s">
        <v>58</v>
      </c>
      <c r="B49" s="29"/>
      <c r="C49" s="29"/>
      <c r="D49" s="29"/>
      <c r="E49" s="30"/>
      <c r="F49" s="30">
        <f t="shared" si="3"/>
        <v>0</v>
      </c>
      <c r="G49" s="30"/>
      <c r="H49" s="30"/>
      <c r="I49" s="30">
        <f t="shared" si="4"/>
        <v>0</v>
      </c>
      <c r="J49" s="30"/>
      <c r="K49" s="30"/>
      <c r="L49" s="30"/>
      <c r="M49" s="30"/>
    </row>
    <row r="50" spans="1:13" ht="71.25" x14ac:dyDescent="0.25">
      <c r="A50" s="38" t="s">
        <v>59</v>
      </c>
      <c r="B50" s="26">
        <f>'[1]АПП ПМ'!C7+'[1]АПП ПМ'!C14</f>
        <v>0</v>
      </c>
      <c r="C50" s="30"/>
      <c r="D50" s="30"/>
      <c r="E50" s="30"/>
      <c r="F50" s="30">
        <f t="shared" si="3"/>
        <v>0</v>
      </c>
      <c r="G50" s="30"/>
      <c r="H50" s="30"/>
      <c r="I50" s="30">
        <f t="shared" si="4"/>
        <v>0</v>
      </c>
      <c r="J50" s="30"/>
      <c r="K50" s="30"/>
      <c r="L50" s="30"/>
      <c r="M50" s="30"/>
    </row>
    <row r="51" spans="1:13" ht="57" x14ac:dyDescent="0.25">
      <c r="A51" s="39" t="s">
        <v>60</v>
      </c>
      <c r="B51" s="26">
        <f>'[1]АПП ДН'!C6</f>
        <v>0</v>
      </c>
      <c r="C51" s="30"/>
      <c r="D51" s="30"/>
      <c r="E51" s="30"/>
      <c r="F51" s="30">
        <f t="shared" si="3"/>
        <v>0</v>
      </c>
      <c r="G51" s="30"/>
      <c r="H51" s="30"/>
      <c r="I51" s="30">
        <f t="shared" si="4"/>
        <v>0</v>
      </c>
      <c r="J51" s="30"/>
      <c r="K51" s="30"/>
      <c r="L51" s="30"/>
      <c r="M51" s="30"/>
    </row>
    <row r="52" spans="1:13" x14ac:dyDescent="0.25">
      <c r="A52" s="40" t="s">
        <v>61</v>
      </c>
      <c r="B52" s="41"/>
      <c r="C52" s="42"/>
      <c r="D52" s="26">
        <f>'[1]АПП Исследования'!D7</f>
        <v>0</v>
      </c>
      <c r="E52" s="30"/>
      <c r="F52" s="30">
        <f t="shared" si="3"/>
        <v>0</v>
      </c>
      <c r="G52" s="30"/>
      <c r="H52" s="30"/>
      <c r="I52" s="30">
        <f t="shared" si="4"/>
        <v>0</v>
      </c>
      <c r="J52" s="30"/>
      <c r="K52" s="30"/>
      <c r="L52" s="30"/>
      <c r="M52" s="30"/>
    </row>
    <row r="53" spans="1:13" x14ac:dyDescent="0.25">
      <c r="A53" s="1" t="s">
        <v>62</v>
      </c>
      <c r="B53" s="1"/>
      <c r="C53" s="1"/>
      <c r="D53" s="1"/>
      <c r="E53" s="1"/>
      <c r="F53" s="43"/>
      <c r="G53" s="43"/>
      <c r="H53" s="43"/>
      <c r="I53" s="1"/>
      <c r="J53" s="1"/>
      <c r="K53" s="1"/>
      <c r="L53" s="1"/>
      <c r="M53" s="1"/>
    </row>
  </sheetData>
  <mergeCells count="21">
    <mergeCell ref="J6:J7"/>
    <mergeCell ref="K6:K7"/>
    <mergeCell ref="L6:L7"/>
    <mergeCell ref="M6:M7"/>
    <mergeCell ref="A52:C52"/>
    <mergeCell ref="C6:C7"/>
    <mergeCell ref="D6:E6"/>
    <mergeCell ref="F6:F7"/>
    <mergeCell ref="G6:G7"/>
    <mergeCell ref="H6:H7"/>
    <mergeCell ref="I6:I7"/>
    <mergeCell ref="J1:M1"/>
    <mergeCell ref="A2:M2"/>
    <mergeCell ref="A3:M3"/>
    <mergeCell ref="A4:M4"/>
    <mergeCell ref="A5:A7"/>
    <mergeCell ref="B5:E5"/>
    <mergeCell ref="F5:H5"/>
    <mergeCell ref="I5:K5"/>
    <mergeCell ref="L5:M5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И. Утехина</dc:creator>
  <cp:lastModifiedBy>Наталья И. Утехина</cp:lastModifiedBy>
  <dcterms:created xsi:type="dcterms:W3CDTF">2023-06-30T13:54:22Z</dcterms:created>
  <dcterms:modified xsi:type="dcterms:W3CDTF">2023-06-30T13:55:36Z</dcterms:modified>
</cp:coreProperties>
</file>